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Mèdica\ACM 25_499 Sutures manuals no absorbibles\Licitacions\Esborranys\Proveïdors\Ofertes econòmiques OK\"/>
    </mc:Choice>
  </mc:AlternateContent>
  <xr:revisionPtr revIDLastSave="0" documentId="13_ncr:1_{9AA9799D-F562-4DCD-99DE-D31B45DF07E0}" xr6:coauthVersionLast="47" xr6:coauthVersionMax="47" xr10:uidLastSave="{00000000-0000-0000-0000-000000000000}"/>
  <bookViews>
    <workbookView xWindow="-28920" yWindow="-105" windowWidth="29040" windowHeight="15840" xr2:uid="{00000000-000D-0000-FFFF-FFFF00000000}"/>
  </bookViews>
  <sheets>
    <sheet name="LOT 15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R21" i="1" l="1"/>
  <c r="P21" i="1"/>
  <c r="Q21" i="1" s="1"/>
  <c r="L21" i="1"/>
  <c r="K21" i="1"/>
  <c r="L20" i="1"/>
  <c r="R20" i="1"/>
  <c r="K20" i="1"/>
  <c r="P20" i="1"/>
  <c r="Q20" i="1" s="1"/>
  <c r="Q25" i="1" s="1"/>
  <c r="K25" i="1" l="1"/>
  <c r="K27" i="1" s="1"/>
  <c r="Q27" i="1"/>
  <c r="S21" i="1"/>
  <c r="S20" i="1"/>
  <c r="S25" i="1" l="1"/>
  <c r="S27" i="1" s="1"/>
</calcChain>
</file>

<file path=xl/sharedStrings.xml><?xml version="1.0" encoding="utf-8"?>
<sst xmlns="http://schemas.openxmlformats.org/spreadsheetml/2006/main" count="58" uniqueCount="57">
  <si>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</si>
  <si>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</si>
  <si>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</si>
  <si>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</si>
  <si>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</si>
  <si>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</si>
  <si>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</si>
  <si>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</si>
  <si>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</si>
  <si>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</si>
  <si>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</si>
  <si>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</si>
  <si>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</si>
  <si>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</si>
  <si>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</si>
  <si>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</si>
  <si>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</si>
  <si>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</si>
  <si>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</si>
  <si>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</si>
  <si>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UN</t>
  </si>
  <si>
    <t>BASE IMPOSABLE TOTAL REAL(Descomptat rappel)</t>
  </si>
  <si>
    <t>Nº UM NECESSÀRIES PER COBRIR CONSUM ANUAL</t>
  </si>
  <si>
    <t>INSTRUCCIONS COMPLIMENTACIÓ ANNEX D'OFERTA ECONÒMICA</t>
  </si>
  <si>
    <t>Només es poden completar els camps buits i sense ombrejat.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</si>
  <si>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</si>
  <si>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</si>
  <si>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</si>
  <si>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</si>
  <si>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</si>
  <si>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</si>
  <si>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</si>
  <si>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Presentació obligatòria d'aquest Annex en .pdf amb signatura digital i fitxer excel no protegit i sense modificar el format establert.</t>
  </si>
  <si>
    <t>BASE IMPOSABLE MAXIMA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</si>
  <si>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</si>
  <si>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</si>
  <si>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</si>
  <si>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</si>
  <si>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</si>
  <si>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</si>
  <si>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</si>
  <si>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</si>
  <si>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</si>
  <si>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</si>
  <si>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</si>
  <si>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</si>
  <si>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t>CODI HSP</t>
  </si>
  <si>
    <t>TOTAL ANUAL</t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</si>
  <si>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</si>
  <si>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r>
      <t xml:space="preserve">BASE IMPOSABLE UNITAT MÍNIMA DE VENDA
</t>
    </r>
    <r>
      <rPr>
        <b/>
        <sz val="10"/>
        <color rgb="FFFF0000"/>
        <rFont val="Arial"/>
        <family val="2"/>
      </rPr>
      <t>(dos decimals)</t>
    </r>
  </si>
  <si>
    <t>BASE IMPOSABLE  PER UM (PREU UNITARI COMANDA)</t>
  </si>
  <si>
    <t xml:space="preserve"> ACM 25/499 </t>
  </si>
  <si>
    <t xml:space="preserve">SUBMINISTRAMENT DE SUTURES MANUALS NO ABSORBIBLES SEGELLADORS I COLES QUIRÚRGIQUES I PASSADORS SUTURES ARTROSCÒPIA PER LA FUNDACIÓ DE GESTIÓ SANITÀRIA DE L’HOSPITAL DE LA SANTA CREU I SANT PAU </t>
  </si>
  <si>
    <t>TOTAL PRESSUPOST BASE LICITACIÓ (2 ANYS)</t>
  </si>
  <si>
    <t>Cola quirúrgica de base de cianocrilat, amb efectes bactericides, tintat, 1 ml</t>
  </si>
  <si>
    <t>Cola cutània de base de cianocrilat, amb efectes bactericides,  tintat, apte per ús pediàtric i mucosa bucal, 0,5ml</t>
  </si>
  <si>
    <t>15. Cola quirúrgica i cutània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</si>
</sst>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199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  <xf numFmtId="0" fontId="1" fillId="0" borderId="0"/>
  </cellStyleXfs>
  <cellXfs count="149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3" fontId="1" fillId="0" borderId="0" xfId="2" applyNumberFormat="1" applyFill="1" applyBorder="1"/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60" borderId="48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60" borderId="53" xfId="2" applyFont="1" applyFill="1" applyBorder="1" applyAlignment="1" applyProtection="1">
      <alignment vertical="center"/>
    </xf>
    <xf numFmtId="0" fontId="7" fillId="0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textRotation="180" wrapText="1"/>
    </xf>
    <xf numFmtId="0" fontId="7" fillId="60" borderId="54" xfId="2" applyFont="1" applyFill="1" applyBorder="1" applyAlignment="1">
      <alignment vertical="center" wrapText="1"/>
    </xf>
    <xf numFmtId="0" fontId="7" fillId="63" borderId="54" xfId="2" applyFont="1" applyFill="1" applyBorder="1" applyAlignment="1">
      <alignment vertical="center" wrapText="1"/>
    </xf>
    <xf numFmtId="0" fontId="7" fillId="64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wrapText="1"/>
    </xf>
    <xf numFmtId="0" fontId="7" fillId="0" borderId="41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5" xfId="2" applyFont="1" applyFill="1" applyBorder="1" applyAlignment="1">
      <alignment vertical="center" wrapText="1"/>
    </xf>
    <xf numFmtId="0" fontId="1" fillId="60" borderId="12" xfId="2" applyFont="1" applyFill="1" applyBorder="1" applyAlignment="1" applyProtection="1">
      <alignment horizontal="center" vertical="center" wrapText="1"/>
    </xf>
    <xf numFmtId="0" fontId="8" fillId="0" borderId="12" xfId="2" applyFont="1" applyBorder="1"/>
    <xf numFmtId="0" fontId="8" fillId="0" borderId="12" xfId="2" applyFont="1" applyBorder="1" applyAlignment="1">
      <alignment horizontal="center" vertical="center"/>
    </xf>
    <xf numFmtId="3" fontId="1" fillId="60" borderId="12" xfId="2" applyNumberFormat="1" applyFont="1" applyFill="1" applyBorder="1" applyAlignment="1" applyProtection="1">
      <alignment vertical="center"/>
    </xf>
    <xf numFmtId="0" fontId="8" fillId="60" borderId="12" xfId="2" applyFont="1" applyFill="1" applyBorder="1" applyAlignment="1" applyProtection="1">
      <alignment horizontal="center" vertical="center"/>
    </xf>
    <xf numFmtId="4" fontId="8" fillId="60" borderId="12" xfId="2" applyNumberFormat="1" applyFont="1" applyFill="1" applyBorder="1" applyAlignment="1" applyProtection="1">
      <alignment vertical="center"/>
    </xf>
    <xf numFmtId="4" fontId="8" fillId="63" borderId="12" xfId="2" applyNumberFormat="1" applyFont="1" applyFill="1" applyBorder="1" applyAlignment="1">
      <alignment vertical="center"/>
    </xf>
    <xf numFmtId="4" fontId="8" fillId="64" borderId="12" xfId="2" applyNumberFormat="1" applyFont="1" applyFill="1" applyBorder="1" applyAlignment="1" applyProtection="1">
      <alignment horizontal="center" vertical="center"/>
      <protection locked="0"/>
    </xf>
    <xf numFmtId="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4" fontId="8" fillId="2" borderId="56" xfId="2" applyNumberFormat="1" applyFont="1" applyFill="1" applyBorder="1" applyAlignment="1">
      <alignment horizontal="right" vertical="center"/>
    </xf>
    <xf numFmtId="0" fontId="1" fillId="60" borderId="8" xfId="2" applyFont="1" applyFill="1" applyBorder="1" applyAlignment="1" applyProtection="1">
      <alignment horizontal="center" vertical="center" wrapText="1"/>
    </xf>
    <xf numFmtId="0" fontId="8" fillId="0" borderId="8" xfId="2" applyFont="1" applyBorder="1"/>
    <xf numFmtId="0" fontId="8" fillId="0" borderId="8" xfId="2" applyFont="1" applyBorder="1" applyAlignment="1">
      <alignment horizontal="center" vertical="center"/>
    </xf>
    <xf numFmtId="3" fontId="1" fillId="60" borderId="8" xfId="2" applyNumberFormat="1" applyFont="1" applyFill="1" applyBorder="1" applyAlignment="1" applyProtection="1">
      <alignment vertical="center"/>
    </xf>
    <xf numFmtId="0" fontId="8" fillId="60" borderId="8" xfId="2" applyFont="1" applyFill="1" applyBorder="1" applyAlignment="1" applyProtection="1">
      <alignment horizontal="center" vertical="center"/>
    </xf>
    <xf numFmtId="4" fontId="8" fillId="60" borderId="8" xfId="2" applyNumberFormat="1" applyFont="1" applyFill="1" applyBorder="1" applyAlignment="1" applyProtection="1">
      <alignment vertical="center"/>
    </xf>
    <xf numFmtId="4" fontId="8" fillId="63" borderId="8" xfId="2" applyNumberFormat="1" applyFont="1" applyFill="1" applyBorder="1" applyAlignment="1">
      <alignment vertical="center"/>
    </xf>
    <xf numFmtId="4" fontId="8" fillId="64" borderId="8" xfId="2" applyNumberFormat="1" applyFont="1" applyFill="1" applyBorder="1" applyAlignment="1" applyProtection="1">
      <alignment horizontal="center" vertical="center"/>
      <protection locked="0"/>
    </xf>
    <xf numFmtId="4" fontId="8" fillId="0" borderId="8" xfId="2" applyNumberFormat="1" applyFont="1" applyFill="1" applyBorder="1" applyAlignment="1" applyProtection="1">
      <alignment vertical="center"/>
    </xf>
    <xf numFmtId="9" fontId="8" fillId="0" borderId="8" xfId="2" applyNumberFormat="1" applyFont="1" applyFill="1" applyBorder="1" applyAlignment="1" applyProtection="1">
      <alignment horizontal="center" vertical="center"/>
      <protection locked="0"/>
    </xf>
    <xf numFmtId="4" fontId="8" fillId="2" borderId="52" xfId="2" applyNumberFormat="1" applyFont="1" applyFill="1" applyBorder="1" applyAlignment="1">
      <alignment horizontal="right" vertical="center"/>
    </xf>
    <xf numFmtId="9" fontId="8" fillId="0" borderId="31" xfId="2" applyNumberFormat="1" applyFont="1" applyBorder="1" applyAlignment="1" applyProtection="1">
      <alignment horizontal="center" vertical="center"/>
      <protection locked="0"/>
    </xf>
    <xf numFmtId="9" fontId="8" fillId="0" borderId="9" xfId="2" applyNumberFormat="1" applyFont="1" applyBorder="1" applyAlignment="1" applyProtection="1">
      <alignment horizontal="center" vertical="center"/>
      <protection locked="0"/>
    </xf>
    <xf numFmtId="4" fontId="8" fillId="3" borderId="48" xfId="2" applyNumberFormat="1" applyFont="1" applyFill="1" applyBorder="1" applyAlignment="1">
      <alignment vertical="center"/>
    </xf>
    <xf numFmtId="4" fontId="8" fillId="3" borderId="7" xfId="2" applyNumberFormat="1" applyFont="1" applyFill="1" applyBorder="1" applyAlignment="1">
      <alignment vertical="center"/>
    </xf>
    <xf numFmtId="0" fontId="7" fillId="2" borderId="57" xfId="2" applyFont="1" applyFill="1" applyBorder="1" applyAlignment="1">
      <alignment vertical="center" wrapText="1"/>
    </xf>
    <xf numFmtId="4" fontId="8" fillId="2" borderId="33" xfId="2" applyNumberFormat="1" applyFont="1" applyFill="1" applyBorder="1" applyAlignment="1">
      <alignment horizontal="right" vertical="center"/>
    </xf>
    <xf numFmtId="4" fontId="8" fillId="2" borderId="11" xfId="2" applyNumberFormat="1" applyFont="1" applyFill="1" applyBorder="1" applyAlignment="1">
      <alignment horizontal="right" vertical="center"/>
    </xf>
    <xf numFmtId="0" fontId="7" fillId="3" borderId="55" xfId="2" applyFont="1" applyFill="1" applyBorder="1" applyAlignment="1">
      <alignment vertical="center" wrapText="1"/>
    </xf>
    <xf numFmtId="4" fontId="8" fillId="3" borderId="56" xfId="2" applyNumberFormat="1" applyFont="1" applyFill="1" applyBorder="1" applyAlignment="1">
      <alignment vertical="center"/>
    </xf>
    <xf numFmtId="4" fontId="8" fillId="3" borderId="52" xfId="2" applyNumberFormat="1" applyFont="1" applyFill="1" applyBorder="1" applyAlignment="1">
      <alignment vertical="center"/>
    </xf>
    <xf numFmtId="0" fontId="1" fillId="60" borderId="38" xfId="2" applyFont="1" applyFill="1" applyBorder="1" applyAlignment="1" applyProtection="1">
      <alignment horizontal="center" vertical="center" wrapText="1"/>
    </xf>
    <xf numFmtId="0" fontId="1" fillId="60" borderId="39" xfId="2" applyFont="1" applyFill="1" applyBorder="1" applyAlignment="1" applyProtection="1">
      <alignment horizontal="center" vertical="center" wrapText="1"/>
    </xf>
    <xf numFmtId="0" fontId="1" fillId="60" borderId="9" xfId="2" applyFont="1" applyFill="1" applyBorder="1" applyAlignment="1" applyProtection="1">
      <alignment horizontal="left" vertical="center" wrapText="1"/>
    </xf>
    <xf numFmtId="0" fontId="1" fillId="60" borderId="11" xfId="2" applyFont="1" applyFill="1" applyBorder="1" applyAlignment="1" applyProtection="1">
      <alignment horizontal="left" vertical="center" wrapText="1"/>
    </xf>
    <xf numFmtId="49" fontId="2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60" borderId="47" xfId="0" applyFont="1" applyFill="1" applyBorder="1" applyAlignment="1" applyProtection="1">
      <alignment horizontal="center" vertical="center" wrapText="1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2" xfId="0" applyFont="1" applyFill="1" applyBorder="1" applyAlignment="1" applyProtection="1">
      <alignment horizontal="center" vertical="center" wrapTex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3" xfId="2" applyFont="1" applyFill="1" applyBorder="1" applyAlignment="1" applyProtection="1">
      <alignment horizontal="left" vertical="center"/>
    </xf>
    <xf numFmtId="0" fontId="1" fillId="60" borderId="31" xfId="2" applyFont="1" applyFill="1" applyBorder="1" applyAlignment="1" applyProtection="1">
      <alignment horizontal="left" vertical="center" wrapText="1"/>
    </xf>
    <xf numFmtId="0" fontId="1" fillId="60" borderId="33" xfId="2" applyFont="1" applyFill="1" applyBorder="1" applyAlignment="1" applyProtection="1">
      <alignment horizontal="left" vertical="center" wrapText="1"/>
    </xf>
    <xf numFmtId="0" fontId="47" fillId="61" borderId="45" xfId="0" applyFont="1" applyFill="1" applyBorder="1" applyAlignment="1" applyProtection="1">
      <alignment horizontal="center" vertical="center" wrapText="1"/>
      <protection locked="0"/>
    </xf>
    <xf numFmtId="0" fontId="47" fillId="61" borderId="47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  <xf numFmtId="0" fontId="47" fillId="62" borderId="47" xfId="0" applyFont="1" applyFill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1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40" xfId="0" applyFont="1" applyFill="1" applyBorder="1" applyAlignment="1" applyProtection="1">
      <alignment horizontal="center" vertical="center" wrapText="1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4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0" fontId="7" fillId="0" borderId="0" xfId="2" applyFont="1" applyBorder="1" applyAlignment="1">
      <alignment horizontal="right" vertical="center"/>
    </xf>
    <xf numFmtId="0" fontId="7" fillId="0" borderId="58" xfId="2" applyFont="1" applyBorder="1" applyAlignment="1">
      <alignment horizontal="right" vertical="center"/>
    </xf>
  </cellXfs>
  <cellStyles count="199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2 2" xfId="198" xr:uid="{112B9776-27F2-4B26-99C1-A4F92E1D8694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128971</xdr:colOff>
      <xdr:row>4</xdr:row>
      <xdr:rowOff>87179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47"/>
  <sheetViews>
    <sheetView showGridLines="0" tabSelected="1" zoomScale="85" zoomScaleNormal="85" workbookViewId="0">
      <selection activeCell="E21" sqref="E21"/>
    </sheetView>
  </sheetViews>
  <sheetFormatPr defaultRowHeight="15" x14ac:dyDescent="0.25"/>
  <cols>
    <col min="1" max="1" width="23.5703125" customWidth="1"/>
    <col min="2" max="2" width="11.28515625" customWidth="1"/>
    <col min="3" max="3" width="15.42578125" customWidth="1"/>
    <col min="4" max="4" width="54.42578125" customWidth="1"/>
    <col min="5" max="5" width="45.42578125" customWidth="1"/>
    <col min="6" max="6" width="29.28515625" customWidth="1"/>
    <col min="7" max="7" width="8.140625" bestFit="1" customWidth="1"/>
    <col min="8" max="8" width="11.5703125" customWidth="1"/>
    <col min="9" max="9" width="10.7109375" bestFit="1" customWidth="1"/>
    <col min="10" max="10" width="17.140625" customWidth="1"/>
    <col min="11" max="12" width="13.140625" customWidth="1"/>
    <col min="13" max="13" width="15.28515625" bestFit="1" customWidth="1"/>
    <col min="14" max="14" width="11.7109375" customWidth="1"/>
    <col min="15" max="15" width="11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x14ac:dyDescent="0.25">
      <c r="A9" s="1"/>
      <c r="B9" s="130" t="s">
        <v>18</v>
      </c>
      <c r="C9" s="130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  <c r="Q9" s="130"/>
      <c r="R9" s="130"/>
      <c r="S9" s="130"/>
      <c r="T9" s="1"/>
      <c r="U9" s="1"/>
      <c r="V9" s="1"/>
      <c r="W9" s="1"/>
      <c r="X9" s="1"/>
      <c r="Y9" s="1"/>
      <c r="Z9" s="1"/>
    </row>
    <row r="10" spans="1:26" ht="42.75" customHeight="1" x14ac:dyDescent="0.25">
      <c r="A10" s="145" t="s">
        <v>9</v>
      </c>
      <c r="B10" s="145"/>
      <c r="C10" s="145"/>
      <c r="D10" s="97" t="s">
        <v>52</v>
      </c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47"/>
      <c r="R10" s="47"/>
      <c r="S10" s="47"/>
      <c r="T10" s="2"/>
      <c r="U10" s="2"/>
      <c r="V10" s="2"/>
      <c r="W10" s="3"/>
      <c r="X10" s="3"/>
      <c r="Y10" s="3"/>
      <c r="Z10" s="3"/>
    </row>
    <row r="11" spans="1:26" ht="43.5" customHeight="1" thickBot="1" x14ac:dyDescent="0.3">
      <c r="A11" s="146" t="s">
        <v>10</v>
      </c>
      <c r="B11" s="146"/>
      <c r="C11" s="146"/>
      <c r="D11" s="46"/>
      <c r="E11" s="98" t="s">
        <v>51</v>
      </c>
      <c r="F11" s="98"/>
      <c r="G11" s="98"/>
      <c r="H11" s="98"/>
      <c r="I11" s="98"/>
      <c r="J11" s="98"/>
      <c r="K11" s="98"/>
      <c r="L11" s="98"/>
      <c r="M11" s="98"/>
      <c r="N11" s="48"/>
      <c r="O11" s="48"/>
      <c r="P11" s="48"/>
      <c r="Q11" s="48"/>
      <c r="R11" s="48"/>
      <c r="S11" s="48"/>
      <c r="T11" s="4"/>
      <c r="U11" s="4"/>
      <c r="V11" s="4"/>
      <c r="W11" s="3"/>
      <c r="X11" s="3"/>
      <c r="Y11" s="3"/>
      <c r="Z11" s="3"/>
    </row>
    <row r="12" spans="1:26" s="25" customFormat="1" ht="34.5" customHeight="1" thickBot="1" x14ac:dyDescent="0.3">
      <c r="A12" s="104" t="s">
        <v>34</v>
      </c>
      <c r="B12" s="105"/>
      <c r="C12" s="105"/>
      <c r="D12" s="105"/>
      <c r="E12" s="105"/>
      <c r="F12" s="105"/>
      <c r="G12" s="105"/>
      <c r="H12" s="105"/>
      <c r="I12" s="105"/>
      <c r="J12" s="106"/>
      <c r="K12" s="104" t="s">
        <v>11</v>
      </c>
      <c r="L12" s="105"/>
      <c r="M12" s="105"/>
      <c r="N12" s="105"/>
      <c r="O12" s="105"/>
      <c r="P12" s="105"/>
      <c r="Q12" s="105"/>
      <c r="R12" s="105"/>
      <c r="S12" s="106"/>
      <c r="W12" s="26"/>
      <c r="X12" s="26"/>
    </row>
    <row r="13" spans="1:26" s="28" customFormat="1" ht="39" customHeight="1" x14ac:dyDescent="0.2">
      <c r="A13" s="43" t="s">
        <v>35</v>
      </c>
      <c r="B13" s="141"/>
      <c r="C13" s="142"/>
      <c r="D13" s="142"/>
      <c r="E13" s="143"/>
      <c r="F13" s="27" t="s">
        <v>36</v>
      </c>
      <c r="G13" s="141"/>
      <c r="H13" s="142"/>
      <c r="I13" s="142"/>
      <c r="J13" s="144"/>
      <c r="K13" s="133" t="s">
        <v>12</v>
      </c>
      <c r="L13" s="135"/>
      <c r="M13" s="136"/>
      <c r="N13" s="136"/>
      <c r="O13" s="136"/>
      <c r="P13" s="136"/>
      <c r="Q13" s="136"/>
      <c r="R13" s="136"/>
      <c r="S13" s="137"/>
      <c r="W13" s="26"/>
    </row>
    <row r="14" spans="1:26" s="28" customFormat="1" ht="39" customHeight="1" x14ac:dyDescent="0.2">
      <c r="A14" s="41" t="s">
        <v>37</v>
      </c>
      <c r="B14" s="101"/>
      <c r="C14" s="102"/>
      <c r="D14" s="102"/>
      <c r="E14" s="114"/>
      <c r="F14" s="29" t="s">
        <v>38</v>
      </c>
      <c r="G14" s="101"/>
      <c r="H14" s="102"/>
      <c r="I14" s="102"/>
      <c r="J14" s="103"/>
      <c r="K14" s="134"/>
      <c r="L14" s="138"/>
      <c r="M14" s="139"/>
      <c r="N14" s="139"/>
      <c r="O14" s="139"/>
      <c r="P14" s="139"/>
      <c r="Q14" s="139"/>
      <c r="R14" s="139"/>
      <c r="S14" s="140"/>
      <c r="W14" s="26"/>
    </row>
    <row r="15" spans="1:26" s="28" customFormat="1" ht="39" customHeight="1" x14ac:dyDescent="0.2">
      <c r="A15" s="41" t="s">
        <v>13</v>
      </c>
      <c r="B15" s="31"/>
      <c r="C15" s="29" t="s">
        <v>15</v>
      </c>
      <c r="D15" s="99"/>
      <c r="E15" s="100"/>
      <c r="F15" s="29" t="s">
        <v>39</v>
      </c>
      <c r="G15" s="101"/>
      <c r="H15" s="102"/>
      <c r="I15" s="102"/>
      <c r="J15" s="103"/>
      <c r="K15" s="30" t="s">
        <v>14</v>
      </c>
      <c r="L15" s="131"/>
      <c r="M15" s="131"/>
      <c r="N15" s="131"/>
      <c r="O15" s="131"/>
      <c r="P15" s="131"/>
      <c r="Q15" s="131"/>
      <c r="R15" s="131"/>
      <c r="S15" s="132"/>
      <c r="W15" s="26"/>
    </row>
    <row r="16" spans="1:26" s="28" customFormat="1" ht="39" customHeight="1" x14ac:dyDescent="0.2">
      <c r="A16" s="41" t="s">
        <v>40</v>
      </c>
      <c r="B16" s="101"/>
      <c r="C16" s="102"/>
      <c r="D16" s="102"/>
      <c r="E16" s="114"/>
      <c r="F16" s="32" t="s">
        <v>41</v>
      </c>
      <c r="G16" s="33" t="s">
        <v>42</v>
      </c>
      <c r="H16" s="42"/>
      <c r="I16" s="33" t="s">
        <v>16</v>
      </c>
      <c r="J16" s="42"/>
      <c r="K16" s="115" t="s">
        <v>43</v>
      </c>
      <c r="L16" s="110"/>
      <c r="M16" s="110"/>
      <c r="N16" s="110"/>
      <c r="O16" s="110"/>
      <c r="P16" s="110"/>
      <c r="Q16" s="110"/>
      <c r="R16" s="110"/>
      <c r="S16" s="111"/>
      <c r="W16" s="26"/>
    </row>
    <row r="17" spans="1:26" s="34" customFormat="1" ht="39" customHeight="1" thickBot="1" x14ac:dyDescent="0.3">
      <c r="A17" s="44" t="s">
        <v>17</v>
      </c>
      <c r="B17" s="117"/>
      <c r="C17" s="118"/>
      <c r="D17" s="118"/>
      <c r="E17" s="119"/>
      <c r="F17" s="45" t="s">
        <v>44</v>
      </c>
      <c r="G17" s="120"/>
      <c r="H17" s="121"/>
      <c r="I17" s="121"/>
      <c r="J17" s="122"/>
      <c r="K17" s="116"/>
      <c r="L17" s="112"/>
      <c r="M17" s="112"/>
      <c r="N17" s="112"/>
      <c r="O17" s="112"/>
      <c r="P17" s="112"/>
      <c r="Q17" s="112"/>
      <c r="R17" s="112"/>
      <c r="S17" s="113"/>
      <c r="W17" s="26"/>
    </row>
    <row r="18" spans="1:26" s="34" customFormat="1" ht="39" customHeight="1" thickBot="1" x14ac:dyDescent="0.3">
      <c r="A18" s="40"/>
      <c r="B18" s="40"/>
      <c r="C18" s="40"/>
      <c r="D18" s="40"/>
      <c r="E18" s="36"/>
      <c r="F18" s="37"/>
      <c r="G18" s="38"/>
      <c r="H18" s="38"/>
      <c r="I18" s="38"/>
      <c r="J18" s="38"/>
      <c r="K18" s="35"/>
      <c r="L18" s="38"/>
      <c r="M18" s="38"/>
      <c r="N18" s="38"/>
      <c r="O18" s="38"/>
      <c r="P18" s="126" t="s">
        <v>25</v>
      </c>
      <c r="Q18" s="127"/>
      <c r="R18" s="128" t="s">
        <v>26</v>
      </c>
      <c r="S18" s="129"/>
      <c r="W18" s="26"/>
    </row>
    <row r="19" spans="1:26" s="15" customFormat="1" ht="108" customHeight="1" thickBot="1" x14ac:dyDescent="0.25">
      <c r="A19" s="50" t="s">
        <v>0</v>
      </c>
      <c r="B19" s="51" t="s">
        <v>46</v>
      </c>
      <c r="C19" s="123" t="s">
        <v>8</v>
      </c>
      <c r="D19" s="123"/>
      <c r="E19" s="52" t="s">
        <v>1</v>
      </c>
      <c r="F19" s="52" t="s">
        <v>2</v>
      </c>
      <c r="G19" s="53" t="s">
        <v>19</v>
      </c>
      <c r="H19" s="54" t="s">
        <v>45</v>
      </c>
      <c r="I19" s="54" t="s">
        <v>6</v>
      </c>
      <c r="J19" s="54" t="s">
        <v>33</v>
      </c>
      <c r="K19" s="55" t="s">
        <v>7</v>
      </c>
      <c r="L19" s="56" t="s">
        <v>50</v>
      </c>
      <c r="M19" s="52" t="s">
        <v>49</v>
      </c>
      <c r="N19" s="57" t="s">
        <v>3</v>
      </c>
      <c r="O19" s="58" t="s">
        <v>4</v>
      </c>
      <c r="P19" s="59" t="s">
        <v>27</v>
      </c>
      <c r="Q19" s="90" t="s">
        <v>5</v>
      </c>
      <c r="R19" s="87" t="s">
        <v>22</v>
      </c>
      <c r="S19" s="60" t="s">
        <v>21</v>
      </c>
      <c r="T19" s="16"/>
      <c r="U19" s="16"/>
      <c r="V19" s="16"/>
      <c r="W19" s="16"/>
      <c r="X19" s="16"/>
      <c r="Y19" s="16"/>
      <c r="Z19" s="16"/>
    </row>
    <row r="20" spans="1:26" s="15" customFormat="1" ht="39" customHeight="1" x14ac:dyDescent="0.2">
      <c r="A20" s="93" t="s">
        <v>56</v>
      </c>
      <c r="B20" s="61">
        <v>2011724</v>
      </c>
      <c r="C20" s="124" t="s">
        <v>54</v>
      </c>
      <c r="D20" s="125"/>
      <c r="E20" s="62"/>
      <c r="F20" s="62"/>
      <c r="G20" s="63"/>
      <c r="H20" s="64">
        <v>6106</v>
      </c>
      <c r="I20" s="65" t="s">
        <v>20</v>
      </c>
      <c r="J20" s="66">
        <v>16.399999999999999</v>
      </c>
      <c r="K20" s="67">
        <f t="shared" ref="K20:K21" si="0">H20*J20</f>
        <v>100138.4</v>
      </c>
      <c r="L20" s="68" t="e">
        <f t="shared" ref="L20:L21" si="1">M20/G20</f>
        <v>#DIV/0!</v>
      </c>
      <c r="M20" s="69"/>
      <c r="N20" s="70"/>
      <c r="O20" s="83"/>
      <c r="P20" s="85">
        <f t="shared" ref="P20:P21" si="2">M20*(1-O20)</f>
        <v>0</v>
      </c>
      <c r="Q20" s="91">
        <f t="shared" ref="Q20:Q21" si="3">IF(ISERROR(P20/G20),0,(P20/G20)*H20)</f>
        <v>0</v>
      </c>
      <c r="R20" s="88" t="e">
        <f t="shared" ref="R20:R21" si="4">ROUNDUP((H20/G20),0)</f>
        <v>#DIV/0!</v>
      </c>
      <c r="S20" s="71" t="e">
        <f t="shared" ref="S20:S21" si="5">R20*P20</f>
        <v>#DIV/0!</v>
      </c>
      <c r="T20" s="16"/>
      <c r="U20" s="16"/>
      <c r="V20" s="16"/>
      <c r="W20" s="16"/>
      <c r="X20" s="16"/>
      <c r="Y20" s="16"/>
      <c r="Z20" s="16"/>
    </row>
    <row r="21" spans="1:26" s="15" customFormat="1" ht="39" customHeight="1" thickBot="1" x14ac:dyDescent="0.25">
      <c r="A21" s="94"/>
      <c r="B21" s="72">
        <v>2018868</v>
      </c>
      <c r="C21" s="95" t="s">
        <v>55</v>
      </c>
      <c r="D21" s="96"/>
      <c r="E21" s="73"/>
      <c r="F21" s="73"/>
      <c r="G21" s="74"/>
      <c r="H21" s="75">
        <v>296</v>
      </c>
      <c r="I21" s="76" t="s">
        <v>20</v>
      </c>
      <c r="J21" s="77">
        <v>10.5</v>
      </c>
      <c r="K21" s="78">
        <f t="shared" si="0"/>
        <v>3108</v>
      </c>
      <c r="L21" s="79" t="e">
        <f t="shared" si="1"/>
        <v>#DIV/0!</v>
      </c>
      <c r="M21" s="80"/>
      <c r="N21" s="81"/>
      <c r="O21" s="84"/>
      <c r="P21" s="86">
        <f t="shared" si="2"/>
        <v>0</v>
      </c>
      <c r="Q21" s="92">
        <f t="shared" si="3"/>
        <v>0</v>
      </c>
      <c r="R21" s="89" t="e">
        <f t="shared" si="4"/>
        <v>#DIV/0!</v>
      </c>
      <c r="S21" s="82" t="e">
        <f t="shared" si="5"/>
        <v>#DIV/0!</v>
      </c>
      <c r="T21" s="16"/>
      <c r="U21" s="16"/>
      <c r="V21" s="16"/>
      <c r="W21" s="16"/>
      <c r="X21" s="16"/>
      <c r="Y21" s="16"/>
      <c r="Z21" s="16"/>
    </row>
    <row r="22" spans="1:26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" customHeight="1" x14ac:dyDescent="0.25">
      <c r="A23" s="109"/>
      <c r="B23" s="109"/>
      <c r="C23" s="109"/>
      <c r="D23" s="109"/>
      <c r="E23" s="109"/>
      <c r="F23" s="109"/>
      <c r="G23" s="109"/>
      <c r="H23" s="22"/>
      <c r="I23" s="1"/>
      <c r="J23" s="1"/>
      <c r="K23" s="1"/>
      <c r="L23" s="1"/>
      <c r="M23" s="1"/>
      <c r="N23" s="5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thickBot="1" x14ac:dyDescent="0.3">
      <c r="A24" s="109"/>
      <c r="B24" s="109"/>
      <c r="C24" s="109"/>
      <c r="D24" s="109"/>
      <c r="E24" s="109"/>
      <c r="F24" s="109"/>
      <c r="G24" s="109"/>
      <c r="H24" s="22"/>
      <c r="I24" s="23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3.5" customHeight="1" thickBot="1" x14ac:dyDescent="0.3">
      <c r="A25" s="109"/>
      <c r="B25" s="109"/>
      <c r="C25" s="109"/>
      <c r="D25" s="109"/>
      <c r="E25" s="109"/>
      <c r="F25" s="109"/>
      <c r="G25" s="109"/>
      <c r="H25" s="22"/>
      <c r="I25" s="1"/>
      <c r="J25" s="5" t="s">
        <v>47</v>
      </c>
      <c r="K25" s="6">
        <f>SUM(K20:K24)</f>
        <v>103246.39999999999</v>
      </c>
      <c r="L25" s="24"/>
      <c r="M25" s="1"/>
      <c r="N25" s="7"/>
      <c r="O25" s="7"/>
      <c r="P25" s="7"/>
      <c r="Q25" s="6">
        <f>SUM(Q20:Q24)</f>
        <v>0</v>
      </c>
      <c r="R25" s="1"/>
      <c r="S25" s="6" t="e">
        <f>SUM(S20:S21)</f>
        <v>#DIV/0!</v>
      </c>
      <c r="T25" s="1"/>
      <c r="U25" s="1"/>
      <c r="V25" s="1"/>
      <c r="W25" s="1"/>
      <c r="X25" s="1"/>
      <c r="Y25" s="1"/>
      <c r="Z25" s="1"/>
    </row>
    <row r="26" spans="1:26" ht="15.75" thickBot="1" x14ac:dyDescent="0.3">
      <c r="A26" s="1"/>
      <c r="B26" s="1"/>
      <c r="C26" s="1"/>
      <c r="D26" s="20"/>
      <c r="E26" s="21"/>
      <c r="F26" s="18"/>
      <c r="G26" s="19"/>
      <c r="H26" s="22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thickBot="1" x14ac:dyDescent="0.3">
      <c r="A27" s="39"/>
      <c r="B27" s="39"/>
      <c r="C27" s="39"/>
      <c r="D27" s="39"/>
      <c r="E27" s="39"/>
      <c r="F27" s="147" t="s">
        <v>53</v>
      </c>
      <c r="G27" s="147"/>
      <c r="H27" s="147"/>
      <c r="I27" s="147"/>
      <c r="J27" s="148"/>
      <c r="K27" s="6">
        <f>K25*2</f>
        <v>206492.79999999999</v>
      </c>
      <c r="L27" s="1"/>
      <c r="M27" s="1"/>
      <c r="N27" s="1"/>
      <c r="O27" s="5"/>
      <c r="P27" s="1"/>
      <c r="Q27" s="6">
        <f>Q25*2</f>
        <v>0</v>
      </c>
      <c r="R27" s="1"/>
      <c r="S27" s="6" t="e">
        <f>S25*2</f>
        <v>#DIV/0!</v>
      </c>
      <c r="T27" s="1"/>
      <c r="U27" s="1"/>
      <c r="V27" s="1"/>
      <c r="W27" s="1"/>
      <c r="X27" s="1"/>
      <c r="Y27" s="1"/>
      <c r="Z27" s="1"/>
    </row>
    <row r="28" spans="1:26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8" t="s">
        <v>23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10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10"/>
      <c r="S31" s="1"/>
      <c r="T31" s="1"/>
      <c r="U31" s="1"/>
      <c r="V31" s="1"/>
      <c r="W31" s="1"/>
      <c r="X31" s="1"/>
      <c r="Y31" s="1"/>
      <c r="Z31" s="1"/>
    </row>
    <row r="32" spans="1:26" ht="15.75" x14ac:dyDescent="0.25">
      <c r="A32" s="11" t="s">
        <v>32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9"/>
      <c r="N32" s="9"/>
      <c r="O32" s="9"/>
      <c r="P32" s="9"/>
      <c r="Q32" s="9"/>
      <c r="R32" s="10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10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1" t="s">
        <v>24</v>
      </c>
      <c r="B34" s="11"/>
      <c r="C34" s="11"/>
      <c r="D34" s="11"/>
      <c r="E34" s="11"/>
      <c r="F34" s="11"/>
      <c r="G34" s="11"/>
      <c r="H34" s="49"/>
      <c r="I34" s="11"/>
      <c r="J34" s="11"/>
      <c r="K34" s="11"/>
      <c r="L34" s="11"/>
      <c r="M34" s="11"/>
      <c r="N34" s="11"/>
      <c r="O34" s="11"/>
      <c r="P34" s="11"/>
      <c r="Q34" s="11"/>
      <c r="R34" s="10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12" t="s">
        <v>28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x14ac:dyDescent="0.25">
      <c r="A38" s="12" t="s">
        <v>29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x14ac:dyDescent="0.25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x14ac:dyDescent="0.25">
      <c r="A40" s="12" t="s">
        <v>30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x14ac:dyDescent="0.25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25">
      <c r="A42" s="107" t="s">
        <v>48</v>
      </c>
      <c r="B42" s="107"/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07"/>
      <c r="S42" s="1"/>
      <c r="T42" s="1"/>
      <c r="U42" s="1"/>
      <c r="V42" s="1"/>
      <c r="W42" s="1"/>
      <c r="X42" s="1"/>
      <c r="Y42" s="1"/>
      <c r="Z42" s="1"/>
    </row>
    <row r="43" spans="1:26" ht="15.75" x14ac:dyDescent="0.25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7"/>
      <c r="M43" s="13"/>
      <c r="N43" s="13"/>
      <c r="O43" s="13"/>
      <c r="P43" s="13"/>
      <c r="Q43" s="13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x14ac:dyDescent="0.25">
      <c r="A44" s="107" t="s">
        <v>31</v>
      </c>
      <c r="B44" s="108"/>
      <c r="C44" s="108"/>
      <c r="D44" s="108"/>
      <c r="E44" s="108"/>
      <c r="F44" s="108"/>
      <c r="G44" s="108"/>
      <c r="H44" s="108"/>
      <c r="I44" s="108"/>
      <c r="J44" s="108"/>
      <c r="K44" s="108"/>
      <c r="L44" s="108"/>
      <c r="M44" s="108"/>
      <c r="N44" s="108"/>
      <c r="O44" s="108"/>
      <c r="P44" s="108"/>
      <c r="Q44" s="108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x14ac:dyDescent="0.25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7"/>
      <c r="M45" s="13"/>
      <c r="N45" s="13"/>
      <c r="O45" s="13"/>
      <c r="P45" s="13"/>
      <c r="Q45" s="13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x14ac:dyDescent="0.25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x14ac:dyDescent="0.25">
      <c r="A47" s="14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"/>
      <c r="S47" s="1"/>
      <c r="T47" s="1"/>
      <c r="U47" s="1"/>
      <c r="V47" s="1"/>
      <c r="W47" s="1"/>
      <c r="X47" s="1"/>
      <c r="Y47" s="1"/>
      <c r="Z47" s="1"/>
    </row>
  </sheetData>
  <sheetProtection selectLockedCells="1"/>
  <protectedRanges>
    <protectedRange sqref="F11:H11" name="Rango1"/>
    <protectedRange sqref="Q18 D18:E18 D13:E17 Q13:Q17" name="Rango1_1"/>
  </protectedRanges>
  <mergeCells count="31"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A44:Q44"/>
    <mergeCell ref="A23:G25"/>
    <mergeCell ref="A42:R42"/>
    <mergeCell ref="L16:S17"/>
    <mergeCell ref="B16:E16"/>
    <mergeCell ref="K16:K17"/>
    <mergeCell ref="B17:E17"/>
    <mergeCell ref="G17:J17"/>
    <mergeCell ref="C19:D19"/>
    <mergeCell ref="C20:D20"/>
    <mergeCell ref="P18:Q18"/>
    <mergeCell ref="R18:S18"/>
    <mergeCell ref="A20:A21"/>
    <mergeCell ref="D10:P10"/>
    <mergeCell ref="E11:M11"/>
    <mergeCell ref="D15:E15"/>
    <mergeCell ref="G15:J15"/>
    <mergeCell ref="K12:S12"/>
    <mergeCell ref="C21:D21"/>
    <mergeCell ref="F27:J27"/>
  </mergeCells>
  <pageMargins left="0.7" right="0.7" top="0.75" bottom="0.75" header="0.3" footer="0.3"/>
  <pageSetup paperSize="8" scale="5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Eva Bedmar Marques</cp:lastModifiedBy>
  <cp:lastPrinted>2025-09-30T06:14:50Z</cp:lastPrinted>
  <dcterms:created xsi:type="dcterms:W3CDTF">2017-04-20T06:50:43Z</dcterms:created>
  <dcterms:modified xsi:type="dcterms:W3CDTF">2025-09-30T06:15:05Z</dcterms:modified>
</cp:coreProperties>
</file>